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320" windowHeight="1176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33" i="2" l="1"/>
  <c r="D34" i="2"/>
  <c r="D35" i="2"/>
  <c r="D36" i="2"/>
  <c r="D37" i="2"/>
  <c r="D38" i="2"/>
  <c r="D39" i="2"/>
  <c r="D40" i="2"/>
  <c r="D41" i="2"/>
  <c r="D42" i="2"/>
  <c r="D25" i="2"/>
  <c r="D26" i="2"/>
  <c r="D27" i="2"/>
  <c r="D21" i="2" l="1"/>
  <c r="B15" i="2" l="1"/>
  <c r="C24" i="2" l="1"/>
  <c r="C10" i="2" l="1"/>
  <c r="C43" i="2" l="1"/>
  <c r="C16" i="2" l="1"/>
  <c r="B16" i="2"/>
  <c r="D22" i="2"/>
  <c r="D14" i="2"/>
  <c r="B10" i="2"/>
  <c r="B6" i="2" s="1"/>
  <c r="D12" i="2"/>
  <c r="B24" i="2"/>
  <c r="B31" i="2" s="1"/>
  <c r="B52" i="2"/>
  <c r="C6" i="2" l="1"/>
  <c r="C5" i="2" s="1"/>
  <c r="C31" i="2" s="1"/>
  <c r="B5" i="2"/>
  <c r="D20" i="2"/>
  <c r="D7" i="2"/>
  <c r="D8" i="2"/>
  <c r="D9" i="2"/>
  <c r="D10" i="2"/>
  <c r="D13" i="2"/>
  <c r="D15" i="2"/>
  <c r="D17" i="2"/>
  <c r="D18" i="2"/>
  <c r="D23" i="2"/>
  <c r="B43" i="2"/>
  <c r="D43" i="2" s="1"/>
  <c r="D5" i="2" l="1"/>
  <c r="B44" i="2"/>
  <c r="D6" i="2"/>
  <c r="D16" i="2"/>
  <c r="C44" i="2"/>
  <c r="D24" i="2"/>
  <c r="D31" i="2" l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<sst xmlns="http://schemas.openxmlformats.org/spreadsheetml/2006/main" count="55" uniqueCount="55">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</sst>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#,##0.0"/>
    <numFmt numFmtId="169" formatCode="_-* #,##0.0\ _р_._-;\-* #,##0.0\ _р_._-;_-* &quot;-&quot;??\ 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</cellStyleXfs>
  <cellXfs count="64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0" fontId="2" fillId="34" borderId="0" xfId="0" applyFont="1" applyFill="1" applyAlignment="1">
      <alignment horizontal="center" vertical="center" wrapText="1"/>
    </xf>
    <xf numFmtId="0" fontId="1" fillId="34" borderId="0" xfId="0" applyFont="1" applyFill="1"/>
    <xf numFmtId="0" fontId="2" fillId="34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 wrapText="1"/>
    </xf>
    <xf numFmtId="164" fontId="2" fillId="34" borderId="7" xfId="0" applyNumberFormat="1" applyFont="1" applyFill="1" applyBorder="1"/>
    <xf numFmtId="164" fontId="8" fillId="34" borderId="0" xfId="0" applyNumberFormat="1" applyFont="1" applyFill="1" applyBorder="1"/>
    <xf numFmtId="164" fontId="8" fillId="34" borderId="1" xfId="0" applyNumberFormat="1" applyFont="1" applyFill="1" applyBorder="1" applyAlignment="1">
      <alignment horizontal="right"/>
    </xf>
    <xf numFmtId="0" fontId="2" fillId="34" borderId="1" xfId="0" applyFont="1" applyFill="1" applyBorder="1" applyAlignment="1">
      <alignment horizontal="center" wrapText="1"/>
    </xf>
    <xf numFmtId="164" fontId="2" fillId="34" borderId="1" xfId="0" applyNumberFormat="1" applyFont="1" applyFill="1" applyBorder="1" applyAlignment="1">
      <alignment wrapText="1"/>
    </xf>
    <xf numFmtId="164" fontId="8" fillId="34" borderId="1" xfId="0" applyNumberFormat="1" applyFont="1" applyFill="1" applyBorder="1" applyAlignment="1">
      <alignment wrapText="1"/>
    </xf>
    <xf numFmtId="0" fontId="1" fillId="34" borderId="1" xfId="0" applyFont="1" applyFill="1" applyBorder="1" applyAlignment="1">
      <alignment wrapText="1"/>
    </xf>
    <xf numFmtId="164" fontId="3" fillId="34" borderId="5" xfId="0" applyNumberFormat="1" applyFont="1" applyFill="1" applyBorder="1" applyAlignment="1">
      <alignment horizontal="right"/>
    </xf>
    <xf numFmtId="164" fontId="9" fillId="34" borderId="6" xfId="0" applyNumberFormat="1" applyFont="1" applyFill="1" applyBorder="1" applyAlignment="1">
      <alignment horizontal="right"/>
    </xf>
    <xf numFmtId="164" fontId="9" fillId="34" borderId="1" xfId="0" applyNumberFormat="1" applyFont="1" applyFill="1" applyBorder="1" applyAlignment="1">
      <alignment horizontal="right"/>
    </xf>
    <xf numFmtId="164" fontId="9" fillId="34" borderId="5" xfId="0" applyNumberFormat="1" applyFont="1" applyFill="1" applyBorder="1" applyAlignment="1">
      <alignment horizontal="right"/>
    </xf>
    <xf numFmtId="164" fontId="1" fillId="34" borderId="1" xfId="0" applyNumberFormat="1" applyFont="1" applyFill="1" applyBorder="1"/>
    <xf numFmtId="164" fontId="9" fillId="34" borderId="1" xfId="0" applyNumberFormat="1" applyFont="1" applyFill="1" applyBorder="1"/>
    <xf numFmtId="0" fontId="6" fillId="34" borderId="1" xfId="0" applyFont="1" applyFill="1" applyBorder="1" applyAlignment="1">
      <alignment wrapText="1"/>
    </xf>
    <xf numFmtId="164" fontId="7" fillId="34" borderId="5" xfId="0" applyNumberFormat="1" applyFont="1" applyFill="1" applyBorder="1" applyAlignment="1">
      <alignment horizontal="right"/>
    </xf>
    <xf numFmtId="164" fontId="10" fillId="34" borderId="6" xfId="0" applyNumberFormat="1" applyFont="1" applyFill="1" applyBorder="1" applyAlignment="1">
      <alignment horizontal="right"/>
    </xf>
    <xf numFmtId="164" fontId="10" fillId="34" borderId="1" xfId="0" applyNumberFormat="1" applyFont="1" applyFill="1" applyBorder="1" applyAlignment="1">
      <alignment horizontal="right"/>
    </xf>
    <xf numFmtId="164" fontId="2" fillId="34" borderId="1" xfId="0" applyNumberFormat="1" applyFont="1" applyFill="1" applyBorder="1"/>
    <xf numFmtId="164" fontId="8" fillId="34" borderId="1" xfId="0" applyNumberFormat="1" applyFont="1" applyFill="1" applyBorder="1"/>
    <xf numFmtId="0" fontId="1" fillId="34" borderId="7" xfId="0" applyFont="1" applyFill="1" applyBorder="1" applyAlignment="1">
      <alignment wrapText="1"/>
    </xf>
    <xf numFmtId="164" fontId="3" fillId="34" borderId="8" xfId="0" applyNumberFormat="1" applyFont="1" applyFill="1" applyBorder="1" applyAlignment="1">
      <alignment horizontal="right"/>
    </xf>
    <xf numFmtId="164" fontId="9" fillId="34" borderId="10" xfId="0" applyNumberFormat="1" applyFont="1" applyFill="1" applyBorder="1" applyAlignment="1">
      <alignment horizontal="right"/>
    </xf>
    <xf numFmtId="164" fontId="9" fillId="34" borderId="11" xfId="0" applyNumberFormat="1" applyFont="1" applyFill="1" applyBorder="1" applyAlignment="1">
      <alignment horizontal="right"/>
    </xf>
    <xf numFmtId="164" fontId="3" fillId="34" borderId="7" xfId="0" applyNumberFormat="1" applyFont="1" applyFill="1" applyBorder="1" applyAlignment="1">
      <alignment horizontal="right"/>
    </xf>
    <xf numFmtId="164" fontId="9" fillId="34" borderId="7" xfId="0" applyNumberFormat="1" applyFont="1" applyFill="1" applyBorder="1" applyAlignment="1">
      <alignment horizontal="right"/>
    </xf>
    <xf numFmtId="164" fontId="4" fillId="34" borderId="9" xfId="0" applyNumberFormat="1" applyFont="1" applyFill="1" applyBorder="1" applyAlignment="1">
      <alignment horizontal="right"/>
    </xf>
    <xf numFmtId="164" fontId="8" fillId="34" borderId="5" xfId="0" applyNumberFormat="1" applyFont="1" applyFill="1" applyBorder="1" applyAlignment="1">
      <alignment horizontal="right"/>
    </xf>
    <xf numFmtId="164" fontId="4" fillId="34" borderId="1" xfId="0" applyNumberFormat="1" applyFont="1" applyFill="1" applyBorder="1" applyAlignment="1">
      <alignment horizontal="right"/>
    </xf>
    <xf numFmtId="49" fontId="1" fillId="34" borderId="1" xfId="0" applyNumberFormat="1" applyFont="1" applyFill="1" applyBorder="1" applyAlignment="1">
      <alignment wrapText="1"/>
    </xf>
    <xf numFmtId="169" fontId="9" fillId="34" borderId="5" xfId="56" applyNumberFormat="1" applyFont="1" applyFill="1" applyBorder="1" applyAlignment="1" applyProtection="1">
      <alignment horizontal="right"/>
    </xf>
    <xf numFmtId="169" fontId="3" fillId="34" borderId="5" xfId="56" applyNumberFormat="1" applyFont="1" applyFill="1" applyBorder="1" applyAlignment="1">
      <alignment horizontal="right"/>
    </xf>
    <xf numFmtId="169" fontId="1" fillId="34" borderId="0" xfId="56" applyNumberFormat="1" applyFont="1" applyFill="1"/>
    <xf numFmtId="49" fontId="1" fillId="34" borderId="7" xfId="0" applyNumberFormat="1" applyFont="1" applyFill="1" applyBorder="1" applyAlignment="1">
      <alignment wrapText="1"/>
    </xf>
    <xf numFmtId="164" fontId="28" fillId="34" borderId="5" xfId="57" applyNumberFormat="1" applyFill="1" applyProtection="1">
      <alignment horizontal="right"/>
    </xf>
    <xf numFmtId="0" fontId="2" fillId="34" borderId="1" xfId="0" applyFont="1" applyFill="1" applyBorder="1" applyAlignment="1">
      <alignment wrapText="1"/>
    </xf>
    <xf numFmtId="0" fontId="2" fillId="34" borderId="3" xfId="0" applyFont="1" applyFill="1" applyBorder="1" applyAlignment="1">
      <alignment horizontal="center"/>
    </xf>
    <xf numFmtId="164" fontId="9" fillId="34" borderId="9" xfId="58" applyNumberFormat="1" applyFont="1" applyFill="1" applyProtection="1">
      <alignment horizontal="right"/>
    </xf>
    <xf numFmtId="0" fontId="1" fillId="34" borderId="1" xfId="0" applyFont="1" applyFill="1" applyBorder="1"/>
    <xf numFmtId="4" fontId="9" fillId="34" borderId="9" xfId="58" applyNumberFormat="1" applyFont="1" applyFill="1" applyProtection="1">
      <alignment horizontal="right"/>
    </xf>
    <xf numFmtId="164" fontId="4" fillId="34" borderId="5" xfId="0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center"/>
    </xf>
    <xf numFmtId="0" fontId="2" fillId="34" borderId="0" xfId="0" applyFont="1" applyFill="1" applyBorder="1" applyAlignment="1">
      <alignment horizontal="center"/>
    </xf>
    <xf numFmtId="164" fontId="2" fillId="34" borderId="0" xfId="0" applyNumberFormat="1" applyFont="1" applyFill="1" applyBorder="1" applyAlignment="1">
      <alignment horizontal="center"/>
    </xf>
    <xf numFmtId="0" fontId="2" fillId="34" borderId="2" xfId="0" applyFont="1" applyFill="1" applyBorder="1" applyAlignment="1">
      <alignment wrapText="1"/>
    </xf>
    <xf numFmtId="0" fontId="2" fillId="34" borderId="7" xfId="0" applyFont="1" applyFill="1" applyBorder="1" applyAlignment="1">
      <alignment horizontal="center"/>
    </xf>
    <xf numFmtId="0" fontId="1" fillId="34" borderId="2" xfId="0" applyFont="1" applyFill="1" applyBorder="1" applyAlignment="1">
      <alignment wrapText="1"/>
    </xf>
    <xf numFmtId="164" fontId="1" fillId="34" borderId="7" xfId="0" applyNumberFormat="1" applyFont="1" applyFill="1" applyBorder="1" applyAlignment="1"/>
    <xf numFmtId="164" fontId="1" fillId="34" borderId="7" xfId="0" applyNumberFormat="1" applyFont="1" applyFill="1" applyBorder="1"/>
  </cellXfs>
  <cellStyles count="59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100" xfId="58"/>
    <cellStyle name="xl57" xfId="5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0.42578125" style="2" bestFit="1" customWidth="1"/>
    <col min="6" max="6" width="10.28515625" style="2" bestFit="1" customWidth="1"/>
    <col min="7" max="16384" width="9.140625" style="2"/>
  </cols>
  <sheetData>
    <row r="1" spans="1:6" ht="36.75" customHeight="1" x14ac:dyDescent="0.25">
      <c r="A1" s="8" t="s">
        <v>54</v>
      </c>
      <c r="B1" s="8"/>
      <c r="C1" s="8"/>
      <c r="D1" s="8"/>
    </row>
    <row r="2" spans="1:6" ht="15" customHeight="1" x14ac:dyDescent="0.25">
      <c r="A2" s="9"/>
      <c r="B2" s="9"/>
      <c r="C2" s="9"/>
      <c r="D2" s="9" t="s">
        <v>2</v>
      </c>
    </row>
    <row r="3" spans="1:6" s="4" customFormat="1" ht="49.15" customHeight="1" x14ac:dyDescent="0.25">
      <c r="A3" s="10" t="s">
        <v>33</v>
      </c>
      <c r="B3" s="11" t="s">
        <v>53</v>
      </c>
      <c r="C3" s="11" t="s">
        <v>0</v>
      </c>
      <c r="D3" s="11" t="s">
        <v>1</v>
      </c>
    </row>
    <row r="4" spans="1:6" s="5" customFormat="1" x14ac:dyDescent="0.25">
      <c r="A4" s="12" t="s">
        <v>8</v>
      </c>
      <c r="B4" s="13"/>
      <c r="C4" s="13"/>
      <c r="D4" s="14"/>
    </row>
    <row r="5" spans="1:6" s="5" customFormat="1" ht="15.6" customHeight="1" x14ac:dyDescent="0.25">
      <c r="A5" s="15" t="s">
        <v>40</v>
      </c>
      <c r="B5" s="16">
        <f>B6+B16</f>
        <v>1138931.1000000001</v>
      </c>
      <c r="C5" s="17">
        <f>C6+C16</f>
        <v>238771</v>
      </c>
      <c r="D5" s="18">
        <f t="shared" ref="D5:D10" si="0">C5/B5*100</f>
        <v>20.964481521314148</v>
      </c>
    </row>
    <row r="6" spans="1:6" s="5" customFormat="1" x14ac:dyDescent="0.25">
      <c r="A6" s="19" t="s">
        <v>24</v>
      </c>
      <c r="B6" s="20">
        <f>B7+B8+B9+B10+B15</f>
        <v>1001386</v>
      </c>
      <c r="C6" s="21">
        <f>C7+C8+C9+C10+C15</f>
        <v>205758</v>
      </c>
      <c r="D6" s="18">
        <f t="shared" si="0"/>
        <v>20.547321412522244</v>
      </c>
    </row>
    <row r="7" spans="1:6" s="5" customFormat="1" x14ac:dyDescent="0.25">
      <c r="A7" s="22" t="s">
        <v>3</v>
      </c>
      <c r="B7" s="23">
        <v>532107</v>
      </c>
      <c r="C7" s="24">
        <v>106574</v>
      </c>
      <c r="D7" s="25">
        <f t="shared" si="0"/>
        <v>20.028678442493707</v>
      </c>
    </row>
    <row r="8" spans="1:6" s="5" customFormat="1" ht="30" customHeight="1" x14ac:dyDescent="0.25">
      <c r="A8" s="22" t="s">
        <v>4</v>
      </c>
      <c r="B8" s="23">
        <v>20854</v>
      </c>
      <c r="C8" s="24">
        <v>5583</v>
      </c>
      <c r="D8" s="25">
        <f t="shared" si="0"/>
        <v>26.771842332406255</v>
      </c>
    </row>
    <row r="9" spans="1:6" s="5" customFormat="1" ht="19.899999999999999" customHeight="1" x14ac:dyDescent="0.25">
      <c r="A9" s="22" t="s">
        <v>51</v>
      </c>
      <c r="B9" s="23">
        <v>239157</v>
      </c>
      <c r="C9" s="24">
        <v>56888</v>
      </c>
      <c r="D9" s="25">
        <f t="shared" si="0"/>
        <v>23.786884766074166</v>
      </c>
    </row>
    <row r="10" spans="1:6" s="5" customFormat="1" ht="19.899999999999999" customHeight="1" x14ac:dyDescent="0.25">
      <c r="A10" s="22" t="s">
        <v>29</v>
      </c>
      <c r="B10" s="23">
        <f>SUM(B12:B14)</f>
        <v>183586</v>
      </c>
      <c r="C10" s="26">
        <f>SUM(C12:C14)</f>
        <v>29955</v>
      </c>
      <c r="D10" s="25">
        <f t="shared" si="0"/>
        <v>16.316603662588651</v>
      </c>
    </row>
    <row r="11" spans="1:6" s="5" customFormat="1" ht="17.45" customHeight="1" x14ac:dyDescent="0.25">
      <c r="A11" s="22" t="s">
        <v>30</v>
      </c>
      <c r="B11" s="27"/>
      <c r="C11" s="28"/>
      <c r="D11" s="28"/>
    </row>
    <row r="12" spans="1:6" s="5" customFormat="1" x14ac:dyDescent="0.25">
      <c r="A12" s="29" t="s">
        <v>37</v>
      </c>
      <c r="B12" s="30">
        <v>19360</v>
      </c>
      <c r="C12" s="31">
        <v>1134</v>
      </c>
      <c r="D12" s="32">
        <f t="shared" ref="D12:D30" si="1">C12/B12*100</f>
        <v>5.8574380165289259</v>
      </c>
      <c r="F12" s="6"/>
    </row>
    <row r="13" spans="1:6" s="5" customFormat="1" x14ac:dyDescent="0.25">
      <c r="A13" s="29" t="s">
        <v>32</v>
      </c>
      <c r="B13" s="30">
        <v>76397</v>
      </c>
      <c r="C13" s="31">
        <v>11913</v>
      </c>
      <c r="D13" s="32">
        <f t="shared" si="1"/>
        <v>15.593544249119729</v>
      </c>
      <c r="F13" s="6"/>
    </row>
    <row r="14" spans="1:6" s="5" customFormat="1" x14ac:dyDescent="0.25">
      <c r="A14" s="29" t="s">
        <v>38</v>
      </c>
      <c r="B14" s="30">
        <v>87829</v>
      </c>
      <c r="C14" s="31">
        <v>16908</v>
      </c>
      <c r="D14" s="32">
        <f t="shared" si="1"/>
        <v>19.251044643568751</v>
      </c>
      <c r="F14" s="6"/>
    </row>
    <row r="15" spans="1:6" s="5" customFormat="1" x14ac:dyDescent="0.25">
      <c r="A15" s="22" t="s">
        <v>52</v>
      </c>
      <c r="B15" s="27">
        <f>1529+24153</f>
        <v>25682</v>
      </c>
      <c r="C15" s="28">
        <v>6758</v>
      </c>
      <c r="D15" s="28">
        <f t="shared" si="1"/>
        <v>26.314149988318668</v>
      </c>
    </row>
    <row r="16" spans="1:6" s="5" customFormat="1" x14ac:dyDescent="0.25">
      <c r="A16" s="19" t="s">
        <v>25</v>
      </c>
      <c r="B16" s="33">
        <f>SUM(B17:B23)</f>
        <v>137545.1</v>
      </c>
      <c r="C16" s="34">
        <f>SUM(C17:C23)</f>
        <v>33013</v>
      </c>
      <c r="D16" s="18">
        <f t="shared" si="1"/>
        <v>24.001582026549837</v>
      </c>
    </row>
    <row r="17" spans="1:7" s="5" customFormat="1" ht="45" x14ac:dyDescent="0.25">
      <c r="A17" s="22" t="s">
        <v>26</v>
      </c>
      <c r="B17" s="23">
        <v>76838.100000000006</v>
      </c>
      <c r="C17" s="24">
        <v>16685</v>
      </c>
      <c r="D17" s="25">
        <f t="shared" si="1"/>
        <v>21.71448799488795</v>
      </c>
    </row>
    <row r="18" spans="1:7" s="5" customFormat="1" ht="18" customHeight="1" x14ac:dyDescent="0.25">
      <c r="A18" s="22" t="s">
        <v>27</v>
      </c>
      <c r="B18" s="23">
        <v>2150</v>
      </c>
      <c r="C18" s="24">
        <v>2024</v>
      </c>
      <c r="D18" s="25">
        <f t="shared" si="1"/>
        <v>94.139534883720927</v>
      </c>
      <c r="G18" s="1"/>
    </row>
    <row r="19" spans="1:7" s="5" customFormat="1" ht="30.75" customHeight="1" x14ac:dyDescent="0.25">
      <c r="A19" s="35" t="s">
        <v>39</v>
      </c>
      <c r="B19" s="23"/>
      <c r="C19" s="24">
        <v>802</v>
      </c>
      <c r="D19" s="25"/>
      <c r="G19" s="1"/>
    </row>
    <row r="20" spans="1:7" s="5" customFormat="1" ht="27" customHeight="1" x14ac:dyDescent="0.25">
      <c r="A20" s="22" t="s">
        <v>5</v>
      </c>
      <c r="B20" s="36">
        <v>32121.7</v>
      </c>
      <c r="C20" s="37">
        <v>8655</v>
      </c>
      <c r="D20" s="38">
        <f t="shared" si="1"/>
        <v>26.944402070874208</v>
      </c>
    </row>
    <row r="21" spans="1:7" s="5" customFormat="1" ht="20.25" customHeight="1" x14ac:dyDescent="0.25">
      <c r="A21" s="22" t="s">
        <v>46</v>
      </c>
      <c r="B21" s="39">
        <v>3683.6</v>
      </c>
      <c r="C21" s="40">
        <v>192</v>
      </c>
      <c r="D21" s="40">
        <f t="shared" si="1"/>
        <v>5.212292322727766</v>
      </c>
    </row>
    <row r="22" spans="1:7" s="5" customFormat="1" ht="18.75" customHeight="1" x14ac:dyDescent="0.25">
      <c r="A22" s="35" t="s">
        <v>6</v>
      </c>
      <c r="B22" s="39">
        <v>22372.7</v>
      </c>
      <c r="C22" s="40">
        <v>4551</v>
      </c>
      <c r="D22" s="40">
        <f t="shared" si="1"/>
        <v>20.34175580059626</v>
      </c>
    </row>
    <row r="23" spans="1:7" s="5" customFormat="1" x14ac:dyDescent="0.25">
      <c r="A23" s="22" t="s">
        <v>28</v>
      </c>
      <c r="B23" s="27">
        <v>379</v>
      </c>
      <c r="C23" s="28">
        <v>104</v>
      </c>
      <c r="D23" s="28">
        <f t="shared" si="1"/>
        <v>27.440633245382585</v>
      </c>
    </row>
    <row r="24" spans="1:7" s="5" customFormat="1" x14ac:dyDescent="0.25">
      <c r="A24" s="19" t="s">
        <v>7</v>
      </c>
      <c r="B24" s="41">
        <f>SUM(B25:B30)</f>
        <v>1053872.4000000001</v>
      </c>
      <c r="C24" s="42">
        <f>SUM(C25:C30)</f>
        <v>343491.72122999997</v>
      </c>
      <c r="D24" s="43">
        <f t="shared" si="1"/>
        <v>32.593293194697949</v>
      </c>
    </row>
    <row r="25" spans="1:7" s="5" customFormat="1" x14ac:dyDescent="0.25">
      <c r="A25" s="44" t="s">
        <v>41</v>
      </c>
      <c r="B25" s="45">
        <v>32397</v>
      </c>
      <c r="C25" s="45">
        <v>3066.75</v>
      </c>
      <c r="D25" s="43">
        <f t="shared" si="1"/>
        <v>9.4661542735438466</v>
      </c>
      <c r="E25" s="6"/>
      <c r="F25" s="7"/>
    </row>
    <row r="26" spans="1:7" s="5" customFormat="1" x14ac:dyDescent="0.25">
      <c r="A26" s="44" t="s">
        <v>43</v>
      </c>
      <c r="B26" s="45">
        <v>162594.6</v>
      </c>
      <c r="C26" s="45">
        <v>101292.4</v>
      </c>
      <c r="D26" s="43">
        <f t="shared" si="1"/>
        <v>62.29751787574741</v>
      </c>
      <c r="F26" s="7"/>
    </row>
    <row r="27" spans="1:7" s="5" customFormat="1" x14ac:dyDescent="0.25">
      <c r="A27" s="44" t="s">
        <v>42</v>
      </c>
      <c r="B27" s="45">
        <v>858880.8</v>
      </c>
      <c r="C27" s="45">
        <v>240487.40961</v>
      </c>
      <c r="D27" s="43">
        <f t="shared" si="1"/>
        <v>28.000091469037379</v>
      </c>
      <c r="F27" s="7"/>
    </row>
    <row r="28" spans="1:7" s="5" customFormat="1" x14ac:dyDescent="0.25">
      <c r="A28" s="44" t="s">
        <v>44</v>
      </c>
      <c r="B28" s="46"/>
      <c r="C28" s="47"/>
      <c r="D28" s="43"/>
      <c r="F28" s="7"/>
    </row>
    <row r="29" spans="1:7" s="5" customFormat="1" ht="45" x14ac:dyDescent="0.25">
      <c r="A29" s="48" t="s">
        <v>47</v>
      </c>
      <c r="B29" s="46"/>
      <c r="C29" s="45">
        <v>0.05</v>
      </c>
      <c r="D29" s="43"/>
      <c r="F29" s="7"/>
    </row>
    <row r="30" spans="1:7" s="5" customFormat="1" ht="48" customHeight="1" x14ac:dyDescent="0.25">
      <c r="A30" s="22" t="s">
        <v>45</v>
      </c>
      <c r="B30" s="46"/>
      <c r="C30" s="49">
        <v>-1354.8883800000001</v>
      </c>
      <c r="D30" s="43"/>
      <c r="F30" s="6"/>
    </row>
    <row r="31" spans="1:7" s="5" customFormat="1" x14ac:dyDescent="0.25">
      <c r="A31" s="50" t="s">
        <v>31</v>
      </c>
      <c r="B31" s="33">
        <f>B24+B5</f>
        <v>2192803.5</v>
      </c>
      <c r="C31" s="33">
        <f>C5+C24</f>
        <v>582262.72123000002</v>
      </c>
      <c r="D31" s="33">
        <f>C31/B31*100</f>
        <v>26.553346947412297</v>
      </c>
    </row>
    <row r="32" spans="1:7" s="5" customFormat="1" ht="17.45" customHeight="1" x14ac:dyDescent="0.25">
      <c r="A32" s="51" t="s">
        <v>9</v>
      </c>
      <c r="B32" s="51"/>
      <c r="C32" s="51"/>
      <c r="D32" s="51"/>
    </row>
    <row r="33" spans="1:6" s="5" customFormat="1" x14ac:dyDescent="0.25">
      <c r="A33" s="22" t="s">
        <v>10</v>
      </c>
      <c r="B33" s="52">
        <v>205473.51250000001</v>
      </c>
      <c r="C33" s="52">
        <v>26866.33265</v>
      </c>
      <c r="D33" s="43">
        <f t="shared" ref="D33:D43" si="2">C33/B33*100</f>
        <v>13.075326509542196</v>
      </c>
      <c r="E33" s="6"/>
    </row>
    <row r="34" spans="1:6" s="5" customFormat="1" ht="30" x14ac:dyDescent="0.25">
      <c r="A34" s="22" t="s">
        <v>11</v>
      </c>
      <c r="B34" s="52">
        <v>36971.166400000002</v>
      </c>
      <c r="C34" s="52">
        <v>4053.15301</v>
      </c>
      <c r="D34" s="43">
        <f t="shared" si="2"/>
        <v>10.963010920856421</v>
      </c>
    </row>
    <row r="35" spans="1:6" s="5" customFormat="1" x14ac:dyDescent="0.25">
      <c r="A35" s="22" t="s">
        <v>12</v>
      </c>
      <c r="B35" s="52">
        <v>281541.54372999998</v>
      </c>
      <c r="C35" s="52">
        <v>24966.535459999999</v>
      </c>
      <c r="D35" s="43">
        <f t="shared" si="2"/>
        <v>8.8677980269736167</v>
      </c>
    </row>
    <row r="36" spans="1:6" s="5" customFormat="1" x14ac:dyDescent="0.25">
      <c r="A36" s="22" t="s">
        <v>13</v>
      </c>
      <c r="B36" s="52">
        <v>158253.78206999999</v>
      </c>
      <c r="C36" s="52">
        <v>34516.829890000001</v>
      </c>
      <c r="D36" s="43">
        <f t="shared" si="2"/>
        <v>21.811061598977936</v>
      </c>
    </row>
    <row r="37" spans="1:6" s="5" customFormat="1" x14ac:dyDescent="0.25">
      <c r="A37" s="22" t="s">
        <v>14</v>
      </c>
      <c r="B37" s="52">
        <v>1284505.6244000001</v>
      </c>
      <c r="C37" s="52">
        <v>288665.37439000001</v>
      </c>
      <c r="D37" s="43">
        <f t="shared" si="2"/>
        <v>22.472877417320554</v>
      </c>
    </row>
    <row r="38" spans="1:6" s="5" customFormat="1" x14ac:dyDescent="0.25">
      <c r="A38" s="22" t="s">
        <v>15</v>
      </c>
      <c r="B38" s="52">
        <v>108514.91671999999</v>
      </c>
      <c r="C38" s="52">
        <v>19609.91763</v>
      </c>
      <c r="D38" s="43">
        <f t="shared" si="2"/>
        <v>18.071172353750484</v>
      </c>
    </row>
    <row r="39" spans="1:6" s="5" customFormat="1" x14ac:dyDescent="0.25">
      <c r="A39" s="22" t="s">
        <v>16</v>
      </c>
      <c r="B39" s="52">
        <v>122673.5</v>
      </c>
      <c r="C39" s="52">
        <v>50870.085950000001</v>
      </c>
      <c r="D39" s="43">
        <f t="shared" si="2"/>
        <v>41.467868732855919</v>
      </c>
    </row>
    <row r="40" spans="1:6" s="5" customFormat="1" x14ac:dyDescent="0.25">
      <c r="A40" s="22" t="s">
        <v>17</v>
      </c>
      <c r="B40" s="52">
        <v>12294.72</v>
      </c>
      <c r="C40" s="52">
        <v>2639.8267999999998</v>
      </c>
      <c r="D40" s="43">
        <f t="shared" si="2"/>
        <v>21.471223419484136</v>
      </c>
    </row>
    <row r="41" spans="1:6" s="5" customFormat="1" x14ac:dyDescent="0.25">
      <c r="A41" s="53" t="s">
        <v>18</v>
      </c>
      <c r="B41" s="52">
        <v>18132</v>
      </c>
      <c r="C41" s="52">
        <v>4531.49</v>
      </c>
      <c r="D41" s="43">
        <f t="shared" si="2"/>
        <v>24.991672181778071</v>
      </c>
    </row>
    <row r="42" spans="1:6" s="5" customFormat="1" ht="30" x14ac:dyDescent="0.25">
      <c r="A42" s="22" t="s">
        <v>19</v>
      </c>
      <c r="B42" s="54">
        <v>78737.636979999996</v>
      </c>
      <c r="C42" s="52">
        <v>4724.0437199999997</v>
      </c>
      <c r="D42" s="43">
        <f t="shared" si="2"/>
        <v>5.9997275778036689</v>
      </c>
    </row>
    <row r="43" spans="1:6" s="5" customFormat="1" x14ac:dyDescent="0.25">
      <c r="A43" s="50" t="s">
        <v>20</v>
      </c>
      <c r="B43" s="41">
        <f>SUM(B33:B42)</f>
        <v>2307098.4028000003</v>
      </c>
      <c r="C43" s="41">
        <f>SUM(C33:C42)</f>
        <v>461443.58949999994</v>
      </c>
      <c r="D43" s="43">
        <f t="shared" si="2"/>
        <v>20.001036320772918</v>
      </c>
      <c r="E43" s="6"/>
      <c r="F43" s="6"/>
    </row>
    <row r="44" spans="1:6" s="5" customFormat="1" ht="29.25" x14ac:dyDescent="0.25">
      <c r="A44" s="50" t="s">
        <v>50</v>
      </c>
      <c r="B44" s="55">
        <f>B31-B43</f>
        <v>-114294.90280000027</v>
      </c>
      <c r="C44" s="55">
        <f>C31-C43</f>
        <v>120819.13173000008</v>
      </c>
      <c r="D44" s="43"/>
      <c r="E44" s="6"/>
    </row>
    <row r="45" spans="1:6" s="5" customFormat="1" x14ac:dyDescent="0.25">
      <c r="A45" s="56" t="s">
        <v>34</v>
      </c>
      <c r="B45" s="56"/>
      <c r="C45" s="56"/>
      <c r="D45" s="56"/>
      <c r="E45" s="6"/>
    </row>
    <row r="46" spans="1:6" s="5" customFormat="1" x14ac:dyDescent="0.25">
      <c r="A46" s="56"/>
      <c r="B46" s="56"/>
      <c r="C46" s="56"/>
      <c r="D46" s="56"/>
    </row>
    <row r="47" spans="1:6" s="5" customFormat="1" x14ac:dyDescent="0.25">
      <c r="A47" s="57"/>
      <c r="B47" s="57" t="s">
        <v>35</v>
      </c>
      <c r="C47" s="58"/>
      <c r="D47" s="57"/>
    </row>
    <row r="48" spans="1:6" s="5" customFormat="1" ht="15" customHeight="1" x14ac:dyDescent="0.25">
      <c r="A48" s="59" t="s">
        <v>21</v>
      </c>
      <c r="B48" s="60" t="s">
        <v>49</v>
      </c>
      <c r="C48" s="9"/>
      <c r="D48" s="9"/>
    </row>
    <row r="49" spans="1:4" s="5" customFormat="1" x14ac:dyDescent="0.25">
      <c r="A49" s="61" t="s">
        <v>22</v>
      </c>
      <c r="B49" s="62">
        <v>200000</v>
      </c>
      <c r="C49" s="9"/>
      <c r="D49" s="9"/>
    </row>
    <row r="50" spans="1:4" s="5" customFormat="1" ht="34.5" customHeight="1" x14ac:dyDescent="0.25">
      <c r="A50" s="61" t="s">
        <v>48</v>
      </c>
      <c r="B50" s="63">
        <v>495000</v>
      </c>
      <c r="C50" s="9"/>
      <c r="D50" s="9"/>
    </row>
    <row r="51" spans="1:4" s="5" customFormat="1" x14ac:dyDescent="0.25">
      <c r="A51" s="61" t="s">
        <v>36</v>
      </c>
      <c r="B51" s="63">
        <v>0</v>
      </c>
      <c r="C51" s="9"/>
      <c r="D51" s="9"/>
    </row>
    <row r="52" spans="1:4" s="5" customFormat="1" x14ac:dyDescent="0.25">
      <c r="A52" s="59" t="s">
        <v>23</v>
      </c>
      <c r="B52" s="63">
        <f>SUM(B49:B51)</f>
        <v>695000</v>
      </c>
      <c r="C52" s="9"/>
      <c r="D52" s="9"/>
    </row>
    <row r="53" spans="1:4" s="5" customFormat="1" x14ac:dyDescent="0.25">
      <c r="A53" s="3"/>
      <c r="B53" s="3"/>
      <c r="C53" s="3"/>
      <c r="D53" s="3"/>
    </row>
    <row r="54" spans="1:4" s="5" customFormat="1" x14ac:dyDescent="0.25"/>
    <row r="55" spans="1:4" s="5" customFormat="1" x14ac:dyDescent="0.25"/>
    <row r="56" spans="1:4" s="5" customFormat="1" x14ac:dyDescent="0.25"/>
    <row r="57" spans="1:4" s="5" customFormat="1" x14ac:dyDescent="0.25"/>
    <row r="58" spans="1:4" s="5" customFormat="1" x14ac:dyDescent="0.25"/>
    <row r="59" spans="1:4" s="5" customFormat="1" x14ac:dyDescent="0.25"/>
    <row r="60" spans="1:4" s="5" customFormat="1" x14ac:dyDescent="0.25"/>
    <row r="61" spans="1:4" s="5" customFormat="1" x14ac:dyDescent="0.25"/>
    <row r="62" spans="1:4" s="5" customFormat="1" x14ac:dyDescent="0.25"/>
    <row r="63" spans="1:4" s="5" customFormat="1" x14ac:dyDescent="0.25"/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KuznetsovM</cp:lastModifiedBy>
  <cp:lastPrinted>2016-01-13T09:08:54Z</cp:lastPrinted>
  <dcterms:created xsi:type="dcterms:W3CDTF">2014-09-16T05:33:49Z</dcterms:created>
  <dcterms:modified xsi:type="dcterms:W3CDTF">2016-04-08T06:48:11Z</dcterms:modified>
</cp:coreProperties>
</file>